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ciitd-my.sharepoint.com/personal/jay_iitd_ac_in/Documents/Career/FacultyPositionSearch/IIT Delhi/DoD/Teaching/Courses/DDL 753 Design of Sustainable Habitats/Topic1_LCA/"/>
    </mc:Choice>
  </mc:AlternateContent>
  <xr:revisionPtr revIDLastSave="340" documentId="8_{4E5B13CC-EBA3-47F2-A8CC-297DF5273C84}" xr6:coauthVersionLast="47" xr6:coauthVersionMax="47" xr10:uidLastSave="{7D857B57-D3A5-4F8F-90E4-81A4A85FF8BA}"/>
  <bookViews>
    <workbookView xWindow="57480" yWindow="-120" windowWidth="29040" windowHeight="15720" activeTab="1" xr2:uid="{5443C7FE-20FC-4661-B0D6-90B55781DFDF}"/>
  </bookViews>
  <sheets>
    <sheet name="PET bottle" sheetId="1" r:id="rId1"/>
    <sheet name="PET bottle recycle" sheetId="4" r:id="rId2"/>
    <sheet name="EcochainMobius_vs_openLCA" sheetId="5" r:id="rId3"/>
    <sheet name="Note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B27" i="4"/>
  <c r="A21" i="4"/>
  <c r="B14" i="4"/>
  <c r="M6" i="1"/>
  <c r="L6" i="1"/>
  <c r="D9" i="4"/>
  <c r="G9" i="4"/>
  <c r="D3" i="4"/>
  <c r="G3" i="4" s="1"/>
  <c r="G10" i="4"/>
  <c r="D10" i="4"/>
  <c r="D4" i="4"/>
  <c r="G8" i="4"/>
  <c r="G7" i="4"/>
  <c r="G6" i="4"/>
  <c r="G2" i="4"/>
  <c r="G7" i="1"/>
  <c r="G8" i="1"/>
  <c r="G6" i="1"/>
  <c r="G3" i="1"/>
  <c r="G9" i="1"/>
  <c r="G2" i="1"/>
  <c r="D10" i="1"/>
  <c r="G10" i="1" s="1"/>
</calcChain>
</file>

<file path=xl/sharedStrings.xml><?xml version="1.0" encoding="utf-8"?>
<sst xmlns="http://schemas.openxmlformats.org/spreadsheetml/2006/main" count="154" uniqueCount="77">
  <si>
    <t>Process</t>
  </si>
  <si>
    <t>PET resin production</t>
  </si>
  <si>
    <t>PP resin production</t>
  </si>
  <si>
    <t>Weight</t>
  </si>
  <si>
    <t>Phase</t>
  </si>
  <si>
    <t>Cradle to Gate</t>
  </si>
  <si>
    <t>Material Extraction</t>
  </si>
  <si>
    <t>Amount</t>
  </si>
  <si>
    <t>Unit</t>
  </si>
  <si>
    <t>MJ</t>
  </si>
  <si>
    <t>kg</t>
  </si>
  <si>
    <t>Energy</t>
  </si>
  <si>
    <t>Unit type</t>
  </si>
  <si>
    <t>Raw material to polymer production</t>
  </si>
  <si>
    <t>Transport</t>
  </si>
  <si>
    <t>kgkm</t>
  </si>
  <si>
    <t>Use</t>
  </si>
  <si>
    <t>PET bottle manufacture</t>
  </si>
  <si>
    <t>Polymer production to PET bottle manufacture</t>
  </si>
  <si>
    <t>PET bottle use and disposal</t>
  </si>
  <si>
    <t>End of Life</t>
  </si>
  <si>
    <t xml:space="preserve">Unit </t>
  </si>
  <si>
    <t>kWh</t>
  </si>
  <si>
    <t>1 MJ = 0.278 kWh</t>
  </si>
  <si>
    <t>tkm</t>
  </si>
  <si>
    <t>1 ton = 1000 kg</t>
  </si>
  <si>
    <t>Material recovery and reclamation transport</t>
  </si>
  <si>
    <t>Material recovery and reclamation energy</t>
  </si>
  <si>
    <t>Scenario for reducing carbon footprint</t>
  </si>
  <si>
    <t>1. Recycle PET</t>
  </si>
  <si>
    <t>2. Reclaim locally</t>
  </si>
  <si>
    <t>Comment</t>
  </si>
  <si>
    <t>Local reclamation</t>
  </si>
  <si>
    <t>50% recycling so kgkm gets halved</t>
  </si>
  <si>
    <t xml:space="preserve">This energy increases by 50/3.5 times unless we use Solar PV. </t>
  </si>
  <si>
    <t>CO2 emissions</t>
  </si>
  <si>
    <t>kg CO2 equivalent</t>
  </si>
  <si>
    <t>% reduction in emissions</t>
  </si>
  <si>
    <t>50% recycling reduces weight</t>
  </si>
  <si>
    <t>Policy intervention needed</t>
  </si>
  <si>
    <t>https://www.moneycontrol.com/news/environment/number-story-india-chucks-around-3800-tonnes-of-pet-plastic-bottles-a-day-10777321.html</t>
  </si>
  <si>
    <t>14 Lakh tons of PET bottles consumed every year</t>
  </si>
  <si>
    <t>Assuming negligible recycling right now, what is the potential to reduce carbon footprint?</t>
  </si>
  <si>
    <t>tons of CO2 equivalent</t>
  </si>
  <si>
    <t>https://en.wikipedia.org/wiki/Climate_change_in_India</t>
  </si>
  <si>
    <t>% reduction in India's GHG emissions</t>
  </si>
  <si>
    <t>2.8 Giga tons of CO2 eq</t>
  </si>
  <si>
    <t>Lets say if this was happening in India</t>
  </si>
  <si>
    <t>Resin may be called granulate in the LCI databases</t>
  </si>
  <si>
    <t>3. Use clean energy for reclamation</t>
  </si>
  <si>
    <t>How should the world think?</t>
  </si>
  <si>
    <t>Unit in Database</t>
  </si>
  <si>
    <t>India's GHG emissions in 2016</t>
  </si>
  <si>
    <t>What policies offer the most reduction in GHG emissions at the lowest cost and social acceptability?</t>
  </si>
  <si>
    <t>Page 18: PET bottle recycling program</t>
  </si>
  <si>
    <t>https://www2.calrecycle.ca.gov/Publications/Download/1084?opt=dln</t>
  </si>
  <si>
    <t>Financing may be needed for Solar PV</t>
  </si>
  <si>
    <t>Material recovery and reclamation clean energy</t>
  </si>
  <si>
    <t>Life Cycle Costing</t>
  </si>
  <si>
    <t>How to quantify the benefits of PET bottle recycling?</t>
  </si>
  <si>
    <t>Saving of PET polymer production</t>
  </si>
  <si>
    <t>Reduction of carbon footprint related health benefits</t>
  </si>
  <si>
    <t>Reduction of littering improving tourism potential</t>
  </si>
  <si>
    <t>Reduction of PET bottle waste leading to health benefits</t>
  </si>
  <si>
    <t>The data has been taken from this report:</t>
  </si>
  <si>
    <t>electricity</t>
  </si>
  <si>
    <t>Total CO2 emissions</t>
  </si>
  <si>
    <t>transport</t>
  </si>
  <si>
    <t>PET</t>
  </si>
  <si>
    <t>PP</t>
  </si>
  <si>
    <t>Ecochain Mobius</t>
  </si>
  <si>
    <t>openLCA</t>
  </si>
  <si>
    <t>in kg</t>
  </si>
  <si>
    <t xml:space="preserve">3.864 million </t>
  </si>
  <si>
    <t>comment</t>
  </si>
  <si>
    <t>openLCA PET is recycled so CO2 emissions are lower.</t>
  </si>
  <si>
    <t>Recycled Case in openLCA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</si>
</sst>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9" fontId="1" fillId="0" borderId="0" xfId="1" applyFont="1"/>
    <xf numFmtId="164" fontId="1" fillId="0" borderId="0" xfId="1" applyNumberFormat="1" applyFont="1"/>
    <xf numFmtId="0" fontId="4" fillId="0" borderId="0" xfId="2" applyAlignment="1">
      <alignment horizontal="left" vertical="center" readingOrder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109497</xdr:rowOff>
    </xdr:from>
    <xdr:to>
      <xdr:col>12</xdr:col>
      <xdr:colOff>611243</xdr:colOff>
      <xdr:row>48</xdr:row>
      <xdr:rowOff>133552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772260-AC48-99F7-421D-F174C979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12887"/>
          <a:ext cx="8263531" cy="1440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285483</xdr:colOff>
      <xdr:row>40</xdr:row>
      <xdr:rowOff>113007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DFF5D11-878C-C448-C3B9-D0CC63FB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01606" cy="72163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50</xdr:row>
      <xdr:rowOff>163346</xdr:rowOff>
    </xdr:from>
    <xdr:to>
      <xdr:col>12</xdr:col>
      <xdr:colOff>620028</xdr:colOff>
      <xdr:row>60</xdr:row>
      <xdr:rowOff>20406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349891-CB7C-3AF2-FC15-D3A2DE891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042583"/>
          <a:ext cx="8270410" cy="1636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70290</xdr:rowOff>
    </xdr:from>
    <xdr:to>
      <xdr:col>16</xdr:col>
      <xdr:colOff>104775</xdr:colOff>
      <xdr:row>85</xdr:row>
      <xdr:rowOff>106486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B4A0135-8645-624C-E57C-F3209EA2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5375"/>
          <a:ext cx="10307826" cy="44758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36550</xdr:colOff>
      <xdr:row>63</xdr:row>
      <xdr:rowOff>173323</xdr:rowOff>
    </xdr:from>
    <xdr:to>
      <xdr:col>10</xdr:col>
      <xdr:colOff>508538</xdr:colOff>
      <xdr:row>65</xdr:row>
      <xdr:rowOff>56505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1759EF5-633D-77CB-A012-C70CFAE208FC}"/>
            </a:ext>
          </a:extLst>
        </xdr:cNvPr>
        <xdr:cNvSpPr/>
      </xdr:nvSpPr>
      <xdr:spPr>
        <a:xfrm>
          <a:off x="36550" y="11361162"/>
          <a:ext cx="6848895" cy="238351"/>
        </a:xfrm>
        <a:prstGeom prst="rect">
          <a:avLst/>
        </a:prstGeom>
        <a:noFill/>
        <a:ln w="38100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2.calrecycle.ca.gov/Publications/Download/1084?opt=dl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2.calrecycle.ca.gov/Publications/Download/1084?opt=d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0D73-F7A5-400C-ABF8-0DB1A5F88AA9}">
  <dimension ref="A1:N13"/>
  <sheetViews>
    <sheetView workbookViewId="0">
      <pane ySplit="1" topLeftCell="A2" activePane="bottomLeft" state="frozen"/>
      <selection pane="bottomLeft" activeCell="K14" sqref="K14"/>
    </sheetView>
  </sheetViews>
  <sheetFormatPr defaultRowHeight="14.4" x14ac:dyDescent="0.55000000000000004"/>
  <cols>
    <col min="1" max="1" width="44.41796875" customWidth="1"/>
    <col min="2" max="2" width="8.26171875" bestFit="1" customWidth="1"/>
    <col min="3" max="3" width="4.9453125" bestFit="1" customWidth="1"/>
    <col min="4" max="4" width="7.26171875" bestFit="1" customWidth="1"/>
    <col min="5" max="5" width="15" customWidth="1"/>
    <col min="6" max="6" width="9.41796875" style="4" customWidth="1"/>
    <col min="11" max="11" width="17.41796875" style="8" bestFit="1" customWidth="1"/>
    <col min="12" max="12" width="17.578125" style="8" customWidth="1"/>
    <col min="13" max="13" width="8.83984375" style="8"/>
    <col min="14" max="14" width="28.734375" style="4" customWidth="1"/>
  </cols>
  <sheetData>
    <row r="1" spans="1:14" ht="28.8" x14ac:dyDescent="0.55000000000000004">
      <c r="A1" s="1" t="s">
        <v>0</v>
      </c>
      <c r="B1" s="1" t="s">
        <v>12</v>
      </c>
      <c r="C1" s="1" t="s">
        <v>8</v>
      </c>
      <c r="D1" s="1" t="s">
        <v>7</v>
      </c>
      <c r="E1" s="1" t="s">
        <v>4</v>
      </c>
      <c r="F1" s="3" t="s">
        <v>51</v>
      </c>
      <c r="G1" s="1" t="s">
        <v>7</v>
      </c>
    </row>
    <row r="2" spans="1:14" x14ac:dyDescent="0.55000000000000004">
      <c r="A2" t="s">
        <v>6</v>
      </c>
      <c r="B2" t="s">
        <v>11</v>
      </c>
      <c r="C2" t="s">
        <v>9</v>
      </c>
      <c r="D2">
        <v>1.4</v>
      </c>
      <c r="E2" t="s">
        <v>5</v>
      </c>
      <c r="F2" s="4" t="s">
        <v>22</v>
      </c>
      <c r="G2">
        <f>D2*0.278</f>
        <v>0.38919999999999999</v>
      </c>
    </row>
    <row r="3" spans="1:14" x14ac:dyDescent="0.55000000000000004">
      <c r="A3" t="s">
        <v>13</v>
      </c>
      <c r="B3" t="s">
        <v>14</v>
      </c>
      <c r="C3" t="s">
        <v>15</v>
      </c>
      <c r="D3">
        <v>6782</v>
      </c>
      <c r="E3" t="s">
        <v>5</v>
      </c>
      <c r="F3" s="4" t="s">
        <v>24</v>
      </c>
      <c r="G3">
        <f>D3/1000</f>
        <v>6.782</v>
      </c>
    </row>
    <row r="4" spans="1:14" x14ac:dyDescent="0.55000000000000004">
      <c r="A4" t="s">
        <v>1</v>
      </c>
      <c r="B4" t="s">
        <v>3</v>
      </c>
      <c r="C4" t="s">
        <v>10</v>
      </c>
      <c r="D4">
        <v>0.96099999999999997</v>
      </c>
      <c r="E4" t="s">
        <v>5</v>
      </c>
      <c r="K4" s="10" t="s">
        <v>72</v>
      </c>
      <c r="L4" s="10" t="s">
        <v>70</v>
      </c>
      <c r="M4" s="10" t="s">
        <v>71</v>
      </c>
      <c r="N4" s="11" t="s">
        <v>74</v>
      </c>
    </row>
    <row r="5" spans="1:14" x14ac:dyDescent="0.55000000000000004">
      <c r="A5" t="s">
        <v>2</v>
      </c>
      <c r="B5" t="s">
        <v>3</v>
      </c>
      <c r="C5" t="s">
        <v>10</v>
      </c>
      <c r="D5">
        <v>0.14299999999999999</v>
      </c>
      <c r="E5" t="s">
        <v>5</v>
      </c>
      <c r="K5" s="10" t="s">
        <v>65</v>
      </c>
      <c r="L5" s="9">
        <f>0.27+1.87+0.14</f>
        <v>2.2800000000000002</v>
      </c>
      <c r="M5" s="9">
        <v>2.5</v>
      </c>
      <c r="N5" s="12"/>
    </row>
    <row r="6" spans="1:14" x14ac:dyDescent="0.55000000000000004">
      <c r="A6" t="s">
        <v>18</v>
      </c>
      <c r="B6" t="s">
        <v>14</v>
      </c>
      <c r="C6" t="s">
        <v>15</v>
      </c>
      <c r="D6">
        <v>7041</v>
      </c>
      <c r="E6" t="s">
        <v>5</v>
      </c>
      <c r="F6" s="4" t="s">
        <v>24</v>
      </c>
      <c r="G6">
        <f>D6/1000</f>
        <v>7.0410000000000004</v>
      </c>
      <c r="K6" s="10" t="s">
        <v>67</v>
      </c>
      <c r="L6" s="9">
        <f>0.92+1.12+0.05+1.05</f>
        <v>3.1399999999999997</v>
      </c>
      <c r="M6" s="9">
        <f>2.52+1.041</f>
        <v>3.5609999999999999</v>
      </c>
      <c r="N6" s="12"/>
    </row>
    <row r="7" spans="1:14" ht="28.8" x14ac:dyDescent="0.55000000000000004">
      <c r="A7" t="s">
        <v>17</v>
      </c>
      <c r="B7" t="s">
        <v>11</v>
      </c>
      <c r="C7" t="s">
        <v>9</v>
      </c>
      <c r="D7">
        <v>9.6999999999999993</v>
      </c>
      <c r="E7" t="s">
        <v>5</v>
      </c>
      <c r="F7" s="4" t="s">
        <v>22</v>
      </c>
      <c r="G7">
        <f>D7*0.278</f>
        <v>2.6966000000000001</v>
      </c>
      <c r="K7" s="15" t="s">
        <v>68</v>
      </c>
      <c r="L7" s="13">
        <v>2.77</v>
      </c>
      <c r="M7" s="13">
        <v>0.99280000000000002</v>
      </c>
      <c r="N7" s="14" t="s">
        <v>75</v>
      </c>
    </row>
    <row r="8" spans="1:14" x14ac:dyDescent="0.55000000000000004">
      <c r="A8" t="s">
        <v>19</v>
      </c>
      <c r="B8" t="s">
        <v>14</v>
      </c>
      <c r="C8" t="s">
        <v>15</v>
      </c>
      <c r="D8">
        <v>298</v>
      </c>
      <c r="E8" t="s">
        <v>16</v>
      </c>
      <c r="F8" s="4" t="s">
        <v>24</v>
      </c>
      <c r="G8">
        <f>D8/1000</f>
        <v>0.29799999999999999</v>
      </c>
      <c r="K8" s="10" t="s">
        <v>69</v>
      </c>
      <c r="L8" s="9">
        <v>0.33</v>
      </c>
      <c r="M8" s="9">
        <v>0.2661</v>
      </c>
      <c r="N8" s="12"/>
    </row>
    <row r="9" spans="1:14" x14ac:dyDescent="0.55000000000000004">
      <c r="A9" t="s">
        <v>27</v>
      </c>
      <c r="B9" t="s">
        <v>11</v>
      </c>
      <c r="C9" t="s">
        <v>9</v>
      </c>
      <c r="D9">
        <v>2.7</v>
      </c>
      <c r="E9" t="s">
        <v>20</v>
      </c>
      <c r="F9" s="4" t="s">
        <v>22</v>
      </c>
      <c r="G9">
        <f>D9*0.278</f>
        <v>0.75060000000000016</v>
      </c>
      <c r="K9" s="10" t="s">
        <v>66</v>
      </c>
      <c r="L9" s="9">
        <v>8.5</v>
      </c>
      <c r="M9" s="9">
        <v>7.2</v>
      </c>
      <c r="N9" s="12"/>
    </row>
    <row r="10" spans="1:14" x14ac:dyDescent="0.55000000000000004">
      <c r="A10" t="s">
        <v>26</v>
      </c>
      <c r="B10" t="s">
        <v>14</v>
      </c>
      <c r="C10" t="s">
        <v>15</v>
      </c>
      <c r="D10">
        <f>6192+146</f>
        <v>6338</v>
      </c>
      <c r="E10" t="s">
        <v>20</v>
      </c>
      <c r="F10" s="4" t="s">
        <v>24</v>
      </c>
      <c r="G10">
        <f>D10/1000</f>
        <v>6.3380000000000001</v>
      </c>
    </row>
    <row r="13" spans="1:14" x14ac:dyDescent="0.55000000000000004">
      <c r="A13" t="s">
        <v>35</v>
      </c>
      <c r="B13">
        <v>8.5</v>
      </c>
      <c r="C1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2C46-E3BB-4C12-8E3D-0B7E069452E4}">
  <dimension ref="A1:J39"/>
  <sheetViews>
    <sheetView tabSelected="1" workbookViewId="0">
      <pane ySplit="1" topLeftCell="A2" activePane="bottomLeft" state="frozen"/>
      <selection pane="bottomLeft" activeCell="B14" sqref="B14"/>
    </sheetView>
  </sheetViews>
  <sheetFormatPr defaultRowHeight="14.4" x14ac:dyDescent="0.55000000000000004"/>
  <cols>
    <col min="1" max="1" width="38.734375" bestFit="1" customWidth="1"/>
    <col min="2" max="2" width="8.26171875" bestFit="1" customWidth="1"/>
    <col min="3" max="3" width="4.9453125" bestFit="1" customWidth="1"/>
    <col min="4" max="4" width="7.68359375" bestFit="1" customWidth="1"/>
    <col min="5" max="5" width="15" customWidth="1"/>
    <col min="8" max="8" width="30.20703125" style="4" bestFit="1" customWidth="1"/>
    <col min="9" max="9" width="27.1015625" customWidth="1"/>
  </cols>
  <sheetData>
    <row r="1" spans="1:10" x14ac:dyDescent="0.55000000000000004">
      <c r="A1" s="1" t="s">
        <v>0</v>
      </c>
      <c r="B1" s="1" t="s">
        <v>12</v>
      </c>
      <c r="C1" s="1" t="s">
        <v>8</v>
      </c>
      <c r="D1" s="1" t="s">
        <v>7</v>
      </c>
      <c r="E1" s="1" t="s">
        <v>4</v>
      </c>
      <c r="F1" s="1" t="s">
        <v>21</v>
      </c>
      <c r="G1" s="1" t="s">
        <v>7</v>
      </c>
      <c r="H1" s="3" t="s">
        <v>31</v>
      </c>
    </row>
    <row r="2" spans="1:10" x14ac:dyDescent="0.55000000000000004">
      <c r="A2" t="s">
        <v>6</v>
      </c>
      <c r="B2" t="s">
        <v>11</v>
      </c>
      <c r="C2" t="s">
        <v>9</v>
      </c>
      <c r="D2">
        <v>1.4</v>
      </c>
      <c r="E2" t="s">
        <v>5</v>
      </c>
      <c r="F2" t="s">
        <v>22</v>
      </c>
      <c r="G2">
        <f>D2*0.278</f>
        <v>0.38919999999999999</v>
      </c>
    </row>
    <row r="3" spans="1:10" x14ac:dyDescent="0.55000000000000004">
      <c r="A3" s="2" t="s">
        <v>13</v>
      </c>
      <c r="B3" t="s">
        <v>14</v>
      </c>
      <c r="C3" t="s">
        <v>15</v>
      </c>
      <c r="D3">
        <f>6782/2</f>
        <v>3391</v>
      </c>
      <c r="E3" t="s">
        <v>5</v>
      </c>
      <c r="F3" t="s">
        <v>24</v>
      </c>
      <c r="G3">
        <f>D3/1000</f>
        <v>3.391</v>
      </c>
      <c r="H3" s="4" t="s">
        <v>33</v>
      </c>
      <c r="I3" t="s">
        <v>39</v>
      </c>
      <c r="J3" t="s">
        <v>54</v>
      </c>
    </row>
    <row r="4" spans="1:10" x14ac:dyDescent="0.55000000000000004">
      <c r="A4" s="2" t="s">
        <v>1</v>
      </c>
      <c r="B4" t="s">
        <v>3</v>
      </c>
      <c r="C4" t="s">
        <v>10</v>
      </c>
      <c r="D4">
        <f>0.961/2</f>
        <v>0.48049999999999998</v>
      </c>
      <c r="E4" t="s">
        <v>5</v>
      </c>
      <c r="H4" s="4" t="s">
        <v>38</v>
      </c>
      <c r="J4" s="7" t="s">
        <v>55</v>
      </c>
    </row>
    <row r="5" spans="1:10" x14ac:dyDescent="0.55000000000000004">
      <c r="A5" t="s">
        <v>2</v>
      </c>
      <c r="B5" t="s">
        <v>3</v>
      </c>
      <c r="C5" t="s">
        <v>10</v>
      </c>
      <c r="D5">
        <v>0.14299999999999999</v>
      </c>
      <c r="E5" t="s">
        <v>5</v>
      </c>
    </row>
    <row r="6" spans="1:10" x14ac:dyDescent="0.55000000000000004">
      <c r="A6" t="s">
        <v>18</v>
      </c>
      <c r="B6" t="s">
        <v>14</v>
      </c>
      <c r="C6" t="s">
        <v>15</v>
      </c>
      <c r="D6">
        <v>7041</v>
      </c>
      <c r="E6" t="s">
        <v>5</v>
      </c>
      <c r="F6" t="s">
        <v>24</v>
      </c>
      <c r="G6">
        <f>D6/1000</f>
        <v>7.0410000000000004</v>
      </c>
    </row>
    <row r="7" spans="1:10" x14ac:dyDescent="0.55000000000000004">
      <c r="A7" t="s">
        <v>17</v>
      </c>
      <c r="B7" t="s">
        <v>11</v>
      </c>
      <c r="C7" t="s">
        <v>9</v>
      </c>
      <c r="D7">
        <v>9.6999999999999993</v>
      </c>
      <c r="E7" t="s">
        <v>5</v>
      </c>
      <c r="F7" t="s">
        <v>22</v>
      </c>
      <c r="G7">
        <f>D7*0.278</f>
        <v>2.6966000000000001</v>
      </c>
    </row>
    <row r="8" spans="1:10" x14ac:dyDescent="0.55000000000000004">
      <c r="A8" t="s">
        <v>19</v>
      </c>
      <c r="B8" t="s">
        <v>14</v>
      </c>
      <c r="C8" t="s">
        <v>15</v>
      </c>
      <c r="D8">
        <v>298</v>
      </c>
      <c r="E8" t="s">
        <v>16</v>
      </c>
      <c r="F8" t="s">
        <v>24</v>
      </c>
      <c r="G8">
        <f>D8/1000</f>
        <v>0.29799999999999999</v>
      </c>
    </row>
    <row r="9" spans="1:10" ht="28.8" x14ac:dyDescent="0.55000000000000004">
      <c r="A9" s="2" t="s">
        <v>57</v>
      </c>
      <c r="B9" t="s">
        <v>11</v>
      </c>
      <c r="C9" t="s">
        <v>9</v>
      </c>
      <c r="D9">
        <f>2.7*50/3.5</f>
        <v>38.571428571428569</v>
      </c>
      <c r="E9" t="s">
        <v>20</v>
      </c>
      <c r="F9" t="s">
        <v>22</v>
      </c>
      <c r="G9">
        <f>D9*0.278</f>
        <v>10.722857142857142</v>
      </c>
      <c r="H9" s="4" t="s">
        <v>34</v>
      </c>
      <c r="I9" t="s">
        <v>56</v>
      </c>
    </row>
    <row r="10" spans="1:10" x14ac:dyDescent="0.55000000000000004">
      <c r="A10" s="2" t="s">
        <v>26</v>
      </c>
      <c r="B10" t="s">
        <v>14</v>
      </c>
      <c r="C10" t="s">
        <v>15</v>
      </c>
      <c r="D10">
        <f>350*50/15</f>
        <v>1166.6666666666667</v>
      </c>
      <c r="E10" t="s">
        <v>20</v>
      </c>
      <c r="F10" t="s">
        <v>24</v>
      </c>
      <c r="G10">
        <f>D10/1000</f>
        <v>1.1666666666666667</v>
      </c>
      <c r="H10" s="4" t="s">
        <v>32</v>
      </c>
      <c r="I10" t="s">
        <v>39</v>
      </c>
    </row>
    <row r="13" spans="1:10" x14ac:dyDescent="0.55000000000000004">
      <c r="A13" t="s">
        <v>35</v>
      </c>
      <c r="B13">
        <v>5.74</v>
      </c>
      <c r="C13" t="s">
        <v>36</v>
      </c>
    </row>
    <row r="14" spans="1:10" x14ac:dyDescent="0.55000000000000004">
      <c r="A14" s="1" t="s">
        <v>37</v>
      </c>
      <c r="B14" s="5">
        <f>(8.5-5.74)/8.5</f>
        <v>0.32470588235294118</v>
      </c>
    </row>
    <row r="17" spans="1:2" x14ac:dyDescent="0.55000000000000004">
      <c r="A17" s="1" t="s">
        <v>47</v>
      </c>
    </row>
    <row r="18" spans="1:2" x14ac:dyDescent="0.55000000000000004">
      <c r="A18" t="s">
        <v>40</v>
      </c>
    </row>
    <row r="19" spans="1:2" x14ac:dyDescent="0.55000000000000004">
      <c r="A19" t="s">
        <v>41</v>
      </c>
    </row>
    <row r="20" spans="1:2" x14ac:dyDescent="0.55000000000000004">
      <c r="A20" t="s">
        <v>42</v>
      </c>
    </row>
    <row r="21" spans="1:2" x14ac:dyDescent="0.55000000000000004">
      <c r="A21">
        <f>(8.5-5.74)*14*100000</f>
        <v>3864000</v>
      </c>
      <c r="B21" t="s">
        <v>43</v>
      </c>
    </row>
    <row r="22" spans="1:2" x14ac:dyDescent="0.55000000000000004">
      <c r="A22" t="s">
        <v>73</v>
      </c>
      <c r="B22" t="s">
        <v>43</v>
      </c>
    </row>
    <row r="24" spans="1:2" x14ac:dyDescent="0.55000000000000004">
      <c r="A24" t="s">
        <v>44</v>
      </c>
    </row>
    <row r="25" spans="1:2" x14ac:dyDescent="0.55000000000000004">
      <c r="A25" t="s">
        <v>52</v>
      </c>
      <c r="B25" t="s">
        <v>46</v>
      </c>
    </row>
    <row r="27" spans="1:2" x14ac:dyDescent="0.55000000000000004">
      <c r="A27" s="1" t="s">
        <v>45</v>
      </c>
      <c r="B27" s="6">
        <f>3.864/2.8/1000</f>
        <v>1.3800000000000002E-3</v>
      </c>
    </row>
    <row r="30" spans="1:2" x14ac:dyDescent="0.55000000000000004">
      <c r="A30" s="1" t="s">
        <v>50</v>
      </c>
    </row>
    <row r="31" spans="1:2" x14ac:dyDescent="0.55000000000000004">
      <c r="A31" t="s">
        <v>53</v>
      </c>
    </row>
    <row r="33" spans="1:1" x14ac:dyDescent="0.55000000000000004">
      <c r="A33" t="s">
        <v>59</v>
      </c>
    </row>
    <row r="34" spans="1:1" x14ac:dyDescent="0.55000000000000004">
      <c r="A34" t="s">
        <v>60</v>
      </c>
    </row>
    <row r="35" spans="1:1" x14ac:dyDescent="0.55000000000000004">
      <c r="A35" t="s">
        <v>61</v>
      </c>
    </row>
    <row r="36" spans="1:1" x14ac:dyDescent="0.55000000000000004">
      <c r="A36" t="s">
        <v>62</v>
      </c>
    </row>
    <row r="37" spans="1:1" x14ac:dyDescent="0.55000000000000004">
      <c r="A37" t="s">
        <v>63</v>
      </c>
    </row>
    <row r="39" spans="1:1" x14ac:dyDescent="0.55000000000000004">
      <c r="A39" s="4" t="s">
        <v>58</v>
      </c>
    </row>
  </sheetData>
  <hyperlinks>
    <hyperlink ref="J4" r:id="rId1" xr:uid="{BAEFB166-FD76-43C4-84F5-BB9C11BAD1A1}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987C-79A5-47B7-9DC7-35044DC8D010}">
  <dimension ref="A51"/>
  <sheetViews>
    <sheetView topLeftCell="A4" zoomScale="118" zoomScaleNormal="118" workbookViewId="0">
      <selection activeCell="T66" sqref="T66"/>
    </sheetView>
  </sheetViews>
  <sheetFormatPr defaultRowHeight="14.4" x14ac:dyDescent="0.55000000000000004"/>
  <cols>
    <col min="22" max="22" width="17.41796875" bestFit="1" customWidth="1"/>
    <col min="23" max="23" width="20.68359375" customWidth="1"/>
  </cols>
  <sheetData>
    <row r="51" spans="1:1" x14ac:dyDescent="0.55000000000000004">
      <c r="A51" s="1" t="s">
        <v>76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68B8C-5333-41A5-9EE4-9DDF49D6E664}">
  <dimension ref="A1:A12"/>
  <sheetViews>
    <sheetView workbookViewId="0">
      <selection activeCell="A17" sqref="A17"/>
    </sheetView>
  </sheetViews>
  <sheetFormatPr defaultRowHeight="14.4" x14ac:dyDescent="0.55000000000000004"/>
  <sheetData>
    <row r="1" spans="1:1" x14ac:dyDescent="0.55000000000000004">
      <c r="A1" t="s">
        <v>64</v>
      </c>
    </row>
    <row r="2" spans="1:1" x14ac:dyDescent="0.55000000000000004">
      <c r="A2" s="7" t="s">
        <v>55</v>
      </c>
    </row>
    <row r="3" spans="1:1" x14ac:dyDescent="0.55000000000000004">
      <c r="A3" s="7"/>
    </row>
    <row r="4" spans="1:1" x14ac:dyDescent="0.55000000000000004">
      <c r="A4" t="s">
        <v>25</v>
      </c>
    </row>
    <row r="5" spans="1:1" x14ac:dyDescent="0.55000000000000004">
      <c r="A5" t="s">
        <v>23</v>
      </c>
    </row>
    <row r="7" spans="1:1" x14ac:dyDescent="0.55000000000000004">
      <c r="A7" t="s">
        <v>48</v>
      </c>
    </row>
    <row r="9" spans="1:1" x14ac:dyDescent="0.55000000000000004">
      <c r="A9" s="1" t="s">
        <v>28</v>
      </c>
    </row>
    <row r="10" spans="1:1" x14ac:dyDescent="0.55000000000000004">
      <c r="A10" t="s">
        <v>29</v>
      </c>
    </row>
    <row r="11" spans="1:1" x14ac:dyDescent="0.55000000000000004">
      <c r="A11" t="s">
        <v>30</v>
      </c>
    </row>
    <row r="12" spans="1:1" x14ac:dyDescent="0.55000000000000004">
      <c r="A12" t="s">
        <v>49</v>
      </c>
    </row>
  </sheetData>
  <hyperlinks>
    <hyperlink ref="A2" r:id="rId1" xr:uid="{12037826-8536-454A-B8B7-2787E635BA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PET bottle</vt:lpstr>
      <vt:lpstr>PET bottle recycle</vt:lpstr>
      <vt:lpstr>EcochainMobius_vs_openLCA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dhariwal</dc:creator>
  <cp:lastModifiedBy>Jay Dhariwal</cp:lastModifiedBy>
  <dcterms:created xsi:type="dcterms:W3CDTF">2023-08-17T00:28:21Z</dcterms:created>
  <dcterms:modified xsi:type="dcterms:W3CDTF">2023-08-25T01:22:58Z</dcterms:modified>
</cp:coreProperties>
</file>